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6060" yWindow="825" windowWidth="20730" windowHeight="11760"/>
  </bookViews>
  <sheets>
    <sheet name="Conversion Rate Calculator" sheetId="1" r:id="rId1"/>
  </sheets>
  <definedNames>
    <definedName name="_xlnm.Print_Area" localSheetId="0">'Conversion Rate Calculator'!$A$1:$H$48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2" i="1"/>
  <c r="D41"/>
  <c r="D40"/>
  <c r="D39"/>
  <c r="D38"/>
  <c r="D37"/>
  <c r="D33"/>
  <c r="D32"/>
  <c r="D31"/>
  <c r="D30"/>
  <c r="D29"/>
  <c r="D28"/>
  <c r="D22"/>
  <c r="D23"/>
  <c r="D24"/>
  <c r="A39"/>
  <c r="A42"/>
  <c r="A41"/>
  <c r="A40"/>
  <c r="A38"/>
  <c r="A37"/>
  <c r="A33"/>
  <c r="A32"/>
  <c r="A31"/>
  <c r="A30"/>
  <c r="A29"/>
  <c r="A28"/>
  <c r="D21"/>
  <c r="B28"/>
  <c r="C28"/>
  <c r="E28"/>
  <c r="F28"/>
  <c r="B38"/>
  <c r="C38"/>
  <c r="E38"/>
  <c r="F38"/>
  <c r="B40"/>
  <c r="C40"/>
  <c r="E40"/>
  <c r="F40"/>
  <c r="B42"/>
  <c r="C42"/>
  <c r="E42"/>
  <c r="F42"/>
  <c r="B33"/>
  <c r="C33"/>
  <c r="E33"/>
  <c r="F33"/>
  <c r="B30"/>
  <c r="C30"/>
  <c r="E30"/>
  <c r="F30"/>
  <c r="B32"/>
  <c r="C32"/>
  <c r="E32"/>
  <c r="F32"/>
  <c r="B37"/>
  <c r="C37"/>
  <c r="E37"/>
  <c r="F37"/>
  <c r="B39"/>
  <c r="C39"/>
  <c r="E39"/>
  <c r="F39"/>
  <c r="B41"/>
  <c r="C41"/>
  <c r="E41"/>
  <c r="F41"/>
  <c r="B29"/>
  <c r="B31"/>
  <c r="C31"/>
  <c r="E31"/>
  <c r="F31"/>
  <c r="C29"/>
  <c r="E29"/>
  <c r="F29"/>
  <c r="G38"/>
  <c r="G29"/>
  <c r="G39"/>
  <c r="G31"/>
  <c r="G30"/>
  <c r="G32"/>
  <c r="G33"/>
  <c r="G40"/>
  <c r="G41"/>
  <c r="G42"/>
</calcChain>
</file>

<file path=xl/sharedStrings.xml><?xml version="1.0" encoding="utf-8"?>
<sst xmlns="http://schemas.openxmlformats.org/spreadsheetml/2006/main" count="35" uniqueCount="23">
  <si>
    <t>Visits</t>
  </si>
  <si>
    <t>Conversion Rate</t>
  </si>
  <si>
    <t>Your Conversion Rate:</t>
  </si>
  <si>
    <t>&lt;--Enter Data</t>
  </si>
  <si>
    <t>Gross Profit</t>
  </si>
  <si>
    <t>Input Your Site Data Below:</t>
  </si>
  <si>
    <t>Your Current Site Metrics</t>
  </si>
  <si>
    <t>N/A</t>
  </si>
  <si>
    <t>Average Gross Profit Per Sale:</t>
  </si>
  <si>
    <t>Average Monthly Visitors to Your Site:</t>
  </si>
  <si>
    <t>Average Leads Per Month from Your Site:</t>
  </si>
  <si>
    <t>Average Web Sales Per Month:</t>
  </si>
  <si>
    <t>Average Qualified Leads Per Month:</t>
  </si>
  <si>
    <t>Qual Leads</t>
  </si>
  <si>
    <t>Monthly Gross Profit From Web Site:</t>
  </si>
  <si>
    <t>Avg Sale</t>
  </si>
  <si>
    <t>% of Leads that are Qualified:</t>
  </si>
  <si>
    <t xml:space="preserve">% of Qualified Leads That Turn Into Sales: </t>
  </si>
  <si>
    <t>Increase Your Web Site Conversion Rate</t>
  </si>
  <si>
    <t>Increase Your Web Site Traffic</t>
  </si>
  <si>
    <t>Total Sales</t>
  </si>
  <si>
    <t>Increase</t>
  </si>
  <si>
    <t>©2015 Incredo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</si>
</sst>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24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useo Slab 500"/>
    </font>
    <font>
      <sz val="11"/>
      <color theme="0"/>
      <name val="Museo Slab 500"/>
    </font>
    <font>
      <sz val="11"/>
      <color rgb="FF006100"/>
      <name val="Museo Slab 500"/>
    </font>
    <font>
      <sz val="8"/>
      <color rgb="FF006100"/>
      <name val="Museo Slab 500"/>
    </font>
    <font>
      <sz val="11"/>
      <color rgb="FF000000"/>
      <name val="Museo Slab 500"/>
    </font>
    <font>
      <sz val="8"/>
      <name val="Calibri"/>
      <family val="2"/>
      <scheme val="minor"/>
    </font>
    <font>
      <sz val="11"/>
      <color rgb="FF535049"/>
      <name val="Museo Sans 500"/>
    </font>
    <font>
      <sz val="8"/>
      <color rgb="FF535049"/>
      <name val="Museo Sans 500"/>
    </font>
    <font>
      <sz val="11"/>
      <color rgb="FF53545B"/>
      <name val="Museo Sans 500"/>
    </font>
    <font>
      <sz val="10"/>
      <color rgb="FF53545B"/>
      <name val="Museo Sans 500"/>
    </font>
    <font>
      <sz val="10"/>
      <color rgb="FF535049"/>
      <name val="Museo Sans 500"/>
    </font>
    <font>
      <sz val="11"/>
      <color rgb="FF53545B"/>
      <name val="Museo Slab 500"/>
    </font>
    <font>
      <sz val="16"/>
      <color rgb="FF535049"/>
      <name val="Museo Slab 300"/>
    </font>
    <font>
      <sz val="16"/>
      <color theme="0"/>
      <name val="Museo Slab 300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53545B"/>
      <name val="Museo Slab 500"/>
    </font>
    <font>
      <sz val="10"/>
      <color rgb="FF535049"/>
      <name val="Museo Sans 300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rgb="FFE4E4E8"/>
        <bgColor indexed="64"/>
      </patternFill>
    </fill>
    <fill>
      <patternFill patternType="solid">
        <fgColor rgb="FFE4E4E8"/>
        <bgColor theme="6" tint="0.79998168889431442"/>
      </patternFill>
    </fill>
    <fill>
      <patternFill patternType="solid">
        <fgColor rgb="FFE4E4E8"/>
        <bgColor rgb="FFE4E4E8"/>
      </patternFill>
    </fill>
    <fill>
      <patternFill patternType="solid">
        <fgColor rgb="FF53545B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53545B"/>
      </left>
      <right style="thin">
        <color rgb="FF53545B"/>
      </right>
      <top style="thin">
        <color rgb="FF53545B"/>
      </top>
      <bottom style="thin">
        <color rgb="FF53545B"/>
      </bottom>
      <diagonal/>
    </border>
    <border>
      <left style="thin">
        <color rgb="FF53545B"/>
      </left>
      <right style="thin">
        <color rgb="FF53545B"/>
      </right>
      <top style="thin">
        <color rgb="FF3F3F3F"/>
      </top>
      <bottom style="thin">
        <color rgb="FF3F3F3F"/>
      </bottom>
      <diagonal/>
    </border>
    <border>
      <left style="thin">
        <color rgb="FF53545B"/>
      </left>
      <right style="thin">
        <color rgb="FF53545B"/>
      </right>
      <top style="thin">
        <color rgb="FF3F3F3F"/>
      </top>
      <bottom style="thin">
        <color rgb="FF53545B"/>
      </bottom>
      <diagonal/>
    </border>
    <border>
      <left style="thin">
        <color rgb="FF53545B"/>
      </left>
      <right style="thin">
        <color rgb="FF53545B"/>
      </right>
      <top style="thin">
        <color rgb="FF7F7F7F"/>
      </top>
      <bottom style="thin">
        <color rgb="FF7F7F7F"/>
      </bottom>
      <diagonal/>
    </border>
    <border>
      <left style="thin">
        <color rgb="FF53545B"/>
      </left>
      <right style="thin">
        <color rgb="FF53545B"/>
      </right>
      <top style="thin">
        <color rgb="FF7F7F7F"/>
      </top>
      <bottom style="thin">
        <color rgb="FF53545B"/>
      </bottom>
      <diagonal/>
    </border>
    <border>
      <left style="thin">
        <color rgb="FF53545B"/>
      </left>
      <right style="thin">
        <color rgb="FF53545B"/>
      </right>
      <top/>
      <bottom style="thin">
        <color rgb="FF7F7F7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53545B"/>
      </left>
      <right style="thin">
        <color rgb="FF53545B"/>
      </right>
      <top/>
      <bottom style="thin">
        <color rgb="FF3F3F3F"/>
      </bottom>
      <diagonal/>
    </border>
    <border>
      <left style="thin">
        <color rgb="FF53545B"/>
      </left>
      <right/>
      <top style="thin">
        <color rgb="FF53545B"/>
      </top>
      <bottom style="thin">
        <color rgb="FF53545B"/>
      </bottom>
      <diagonal/>
    </border>
    <border>
      <left/>
      <right/>
      <top style="thin">
        <color rgb="FF53545B"/>
      </top>
      <bottom style="thin">
        <color rgb="FF53545B"/>
      </bottom>
      <diagonal/>
    </border>
    <border>
      <left/>
      <right style="thin">
        <color rgb="FF53545B"/>
      </right>
      <top style="thin">
        <color rgb="FF53545B"/>
      </top>
      <bottom style="thin">
        <color rgb="FF53545B"/>
      </bottom>
      <diagonal/>
    </border>
    <border>
      <left style="thin">
        <color rgb="FFE4E4E8"/>
      </left>
      <right/>
      <top/>
      <bottom/>
      <diagonal/>
    </border>
    <border>
      <left/>
      <right style="thin">
        <color rgb="FFE4E4E8"/>
      </right>
      <top/>
      <bottom/>
      <diagonal/>
    </border>
    <border>
      <left style="thin">
        <color rgb="FFE4E4E8"/>
      </left>
      <right/>
      <top/>
      <bottom style="thin">
        <color rgb="FFE4E4E8"/>
      </bottom>
      <diagonal/>
    </border>
    <border>
      <left/>
      <right/>
      <top/>
      <bottom style="thin">
        <color rgb="FFE4E4E8"/>
      </bottom>
      <diagonal/>
    </border>
    <border>
      <left/>
      <right style="thin">
        <color rgb="FFE4E4E8"/>
      </right>
      <top/>
      <bottom style="thin">
        <color rgb="FFE4E4E8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5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3" fontId="0" fillId="0" borderId="0" xfId="0" applyNumberFormat="1"/>
    <xf numFmtId="6" fontId="0" fillId="0" borderId="0" xfId="0" applyNumberFormat="1"/>
    <xf numFmtId="9" fontId="0" fillId="0" borderId="0" xfId="0" applyNumberFormat="1"/>
    <xf numFmtId="0" fontId="0" fillId="0" borderId="0" xfId="0" applyFill="1"/>
    <xf numFmtId="0" fontId="6" fillId="0" borderId="0" xfId="0" applyFont="1"/>
    <xf numFmtId="3" fontId="10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9" fillId="6" borderId="0" xfId="2" applyFont="1" applyFill="1" applyAlignment="1">
      <alignment vertical="center"/>
    </xf>
    <xf numFmtId="0" fontId="8" fillId="6" borderId="0" xfId="2" applyFont="1" applyFill="1"/>
    <xf numFmtId="0" fontId="13" fillId="6" borderId="0" xfId="2" applyFont="1" applyFill="1" applyAlignment="1">
      <alignment vertical="center"/>
    </xf>
    <xf numFmtId="0" fontId="16" fillId="6" borderId="0" xfId="2" applyFont="1" applyFill="1"/>
    <xf numFmtId="4" fontId="12" fillId="0" borderId="4" xfId="4" applyNumberFormat="1" applyFont="1" applyFill="1" applyBorder="1" applyAlignment="1">
      <alignment horizontal="right" indent="1"/>
    </xf>
    <xf numFmtId="164" fontId="12" fillId="0" borderId="5" xfId="4" applyNumberFormat="1" applyFont="1" applyFill="1" applyBorder="1" applyAlignment="1">
      <alignment horizontal="right" indent="1"/>
    </xf>
    <xf numFmtId="0" fontId="15" fillId="8" borderId="0" xfId="5" applyFont="1" applyFill="1" applyBorder="1"/>
    <xf numFmtId="0" fontId="17" fillId="8" borderId="0" xfId="5" applyFont="1" applyFill="1" applyBorder="1"/>
    <xf numFmtId="0" fontId="7" fillId="6" borderId="0" xfId="5" applyFont="1" applyFill="1" applyBorder="1"/>
    <xf numFmtId="9" fontId="12" fillId="0" borderId="6" xfId="3" applyNumberFormat="1" applyFont="1" applyFill="1" applyBorder="1" applyAlignment="1" applyProtection="1">
      <alignment horizontal="right" indent="1"/>
      <protection locked="0"/>
    </xf>
    <xf numFmtId="164" fontId="12" fillId="0" borderId="7" xfId="3" applyNumberFormat="1" applyFont="1" applyFill="1" applyBorder="1" applyAlignment="1" applyProtection="1">
      <alignment horizontal="right" indent="1"/>
      <protection locked="0"/>
    </xf>
    <xf numFmtId="3" fontId="12" fillId="0" borderId="8" xfId="3" applyNumberFormat="1" applyFont="1" applyFill="1" applyBorder="1" applyAlignment="1" applyProtection="1">
      <alignment horizontal="right" indent="1"/>
      <protection locked="0"/>
    </xf>
    <xf numFmtId="3" fontId="12" fillId="0" borderId="3" xfId="3" applyNumberFormat="1" applyFont="1" applyFill="1" applyBorder="1" applyAlignment="1" applyProtection="1">
      <alignment horizontal="right" indent="1"/>
      <protection locked="0"/>
    </xf>
    <xf numFmtId="1" fontId="12" fillId="0" borderId="13" xfId="4" applyNumberFormat="1" applyFont="1" applyFill="1" applyBorder="1" applyAlignment="1">
      <alignment horizontal="right" indent="1"/>
    </xf>
    <xf numFmtId="10" fontId="12" fillId="0" borderId="3" xfId="4" applyNumberFormat="1" applyFont="1" applyFill="1" applyBorder="1" applyAlignment="1">
      <alignment horizontal="right" indent="1"/>
    </xf>
    <xf numFmtId="0" fontId="14" fillId="0" borderId="14" xfId="0" applyFont="1" applyFill="1" applyBorder="1"/>
    <xf numFmtId="0" fontId="14" fillId="0" borderId="15" xfId="0" applyFont="1" applyFill="1" applyBorder="1"/>
    <xf numFmtId="0" fontId="14" fillId="0" borderId="16" xfId="0" applyFont="1" applyFill="1" applyBorder="1"/>
    <xf numFmtId="3" fontId="23" fillId="7" borderId="17" xfId="0" applyNumberFormat="1" applyFont="1" applyFill="1" applyBorder="1" applyAlignment="1">
      <alignment horizontal="left"/>
    </xf>
    <xf numFmtId="10" fontId="23" fillId="7" borderId="0" xfId="0" applyNumberFormat="1" applyFont="1" applyFill="1" applyBorder="1" applyAlignment="1">
      <alignment horizontal="left"/>
    </xf>
    <xf numFmtId="3" fontId="23" fillId="7" borderId="0" xfId="0" applyNumberFormat="1" applyFont="1" applyFill="1" applyBorder="1" applyAlignment="1">
      <alignment horizontal="left"/>
    </xf>
    <xf numFmtId="164" fontId="23" fillId="7" borderId="0" xfId="0" applyNumberFormat="1" applyFont="1" applyFill="1" applyBorder="1" applyAlignment="1">
      <alignment horizontal="left"/>
    </xf>
    <xf numFmtId="4" fontId="23" fillId="7" borderId="0" xfId="0" applyNumberFormat="1" applyFont="1" applyFill="1" applyBorder="1" applyAlignment="1">
      <alignment horizontal="left"/>
    </xf>
    <xf numFmtId="164" fontId="23" fillId="7" borderId="18" xfId="0" applyNumberFormat="1" applyFont="1" applyFill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10" fontId="23" fillId="0" borderId="0" xfId="0" applyNumberFormat="1" applyFont="1" applyBorder="1" applyAlignment="1">
      <alignment horizontal="left"/>
    </xf>
    <xf numFmtId="3" fontId="23" fillId="0" borderId="0" xfId="0" applyNumberFormat="1" applyFont="1" applyBorder="1" applyAlignment="1">
      <alignment horizontal="left"/>
    </xf>
    <xf numFmtId="164" fontId="23" fillId="0" borderId="0" xfId="0" applyNumberFormat="1" applyFont="1" applyBorder="1" applyAlignment="1">
      <alignment horizontal="left"/>
    </xf>
    <xf numFmtId="4" fontId="23" fillId="0" borderId="0" xfId="0" applyNumberFormat="1" applyFont="1" applyFill="1" applyBorder="1" applyAlignment="1">
      <alignment horizontal="left"/>
    </xf>
    <xf numFmtId="164" fontId="23" fillId="0" borderId="0" xfId="0" applyNumberFormat="1" applyFont="1" applyFill="1" applyBorder="1" applyAlignment="1">
      <alignment horizontal="left"/>
    </xf>
    <xf numFmtId="164" fontId="23" fillId="0" borderId="18" xfId="0" applyNumberFormat="1" applyFont="1" applyBorder="1" applyAlignment="1">
      <alignment horizontal="left"/>
    </xf>
    <xf numFmtId="3" fontId="23" fillId="0" borderId="19" xfId="0" applyNumberFormat="1" applyFont="1" applyBorder="1" applyAlignment="1">
      <alignment horizontal="left"/>
    </xf>
    <xf numFmtId="10" fontId="23" fillId="0" borderId="20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164" fontId="23" fillId="0" borderId="20" xfId="0" applyNumberFormat="1" applyFont="1" applyBorder="1" applyAlignment="1">
      <alignment horizontal="left"/>
    </xf>
    <xf numFmtId="4" fontId="23" fillId="0" borderId="20" xfId="0" applyNumberFormat="1" applyFont="1" applyFill="1" applyBorder="1" applyAlignment="1">
      <alignment horizontal="left"/>
    </xf>
    <xf numFmtId="164" fontId="23" fillId="0" borderId="20" xfId="0" applyNumberFormat="1" applyFont="1" applyFill="1" applyBorder="1" applyAlignment="1">
      <alignment horizontal="left"/>
    </xf>
    <xf numFmtId="164" fontId="23" fillId="0" borderId="21" xfId="0" applyNumberFormat="1" applyFont="1" applyBorder="1" applyAlignment="1">
      <alignment horizontal="left"/>
    </xf>
    <xf numFmtId="4" fontId="23" fillId="0" borderId="0" xfId="0" applyNumberFormat="1" applyFont="1" applyBorder="1" applyAlignment="1">
      <alignment horizontal="left"/>
    </xf>
    <xf numFmtId="4" fontId="23" fillId="0" borderId="20" xfId="0" applyNumberFormat="1" applyFont="1" applyBorder="1" applyAlignment="1">
      <alignment horizontal="left"/>
    </xf>
    <xf numFmtId="0" fontId="22" fillId="0" borderId="0" xfId="0" applyFont="1" applyAlignment="1">
      <alignment horizontal="center"/>
    </xf>
    <xf numFmtId="0" fontId="18" fillId="6" borderId="9" xfId="1" applyFont="1" applyFill="1" applyBorder="1" applyAlignment="1">
      <alignment horizontal="center"/>
    </xf>
    <xf numFmtId="0" fontId="18" fillId="6" borderId="10" xfId="1" applyFont="1" applyFill="1" applyBorder="1" applyAlignment="1">
      <alignment horizontal="center"/>
    </xf>
    <xf numFmtId="0" fontId="18" fillId="6" borderId="12" xfId="1" applyFont="1" applyFill="1" applyBorder="1" applyAlignment="1">
      <alignment horizontal="center"/>
    </xf>
    <xf numFmtId="0" fontId="18" fillId="6" borderId="11" xfId="1" applyFont="1" applyFill="1" applyBorder="1" applyAlignment="1">
      <alignment horizontal="center"/>
    </xf>
    <xf numFmtId="0" fontId="19" fillId="9" borderId="14" xfId="1" applyFont="1" applyFill="1" applyBorder="1" applyAlignment="1">
      <alignment horizontal="center"/>
    </xf>
    <xf numFmtId="0" fontId="19" fillId="9" borderId="15" xfId="1" applyFont="1" applyFill="1" applyBorder="1" applyAlignment="1">
      <alignment horizontal="center"/>
    </xf>
    <xf numFmtId="0" fontId="19" fillId="9" borderId="16" xfId="1" applyFont="1" applyFill="1" applyBorder="1" applyAlignment="1">
      <alignment horizontal="center"/>
    </xf>
  </cellXfs>
  <cellStyles count="8">
    <cellStyle name="Accent6" xfId="5" builtinId="49"/>
    <cellStyle name="Followed Hyperlink" xfId="7" builtinId="9" hidden="1"/>
    <cellStyle name="Good" xfId="2" builtinId="26"/>
    <cellStyle name="Hyperlink" xfId="6" builtinId="8" hidden="1"/>
    <cellStyle name="Input" xfId="3" builtinId="20"/>
    <cellStyle name="Normal" xfId="0" builtinId="0"/>
    <cellStyle name="Output" xfId="4" builtinId="21"/>
    <cellStyle name="Title" xfId="1" builtinId="15"/>
  </cellStyles>
  <dxfs count="0"/>
  <tableStyles count="0" defaultTableStyle="TableStyleMedium9" defaultPivotStyle="PivotStyleLight16"/>
  <colors>
    <mruColors>
      <color rgb="FFEF882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incredo.co/lead-generation-consulti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6350</xdr:rowOff>
    </xdr:from>
    <xdr:to>
      <xdr:col>7</xdr:col>
      <xdr:colOff>0</xdr:colOff>
      <xdr:row>6</xdr:row>
      <xdr:rowOff>0</xdr:rowOff>
    </xdr:to>
    <xdr:sp macro="" textlink="">
      <xdr:nvSpPr>
        <xdr:cNvPr id="4" name="TextBox 3"/>
        <xdr:cNvSpPr txBox="1"/>
      </xdr:nvSpPr>
      <xdr:spPr>
        <a:xfrm>
          <a:off x="0" y="184150"/>
          <a:ext cx="7734300" cy="882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2400" b="0" i="0">
              <a:solidFill>
                <a:srgbClr val="535049"/>
              </a:solidFill>
              <a:latin typeface="Museo Slab 500"/>
              <a:cs typeface="Museo Slab 500"/>
            </a:rPr>
            <a:t>Lead Gen Conversion</a:t>
          </a:r>
          <a:br>
            <a:rPr lang="en-US" sz="2400" b="0" i="0">
              <a:solidFill>
                <a:srgbClr val="535049"/>
              </a:solidFill>
              <a:latin typeface="Museo Slab 500"/>
              <a:cs typeface="Museo Slab 500"/>
            </a:rPr>
          </a:br>
          <a:r>
            <a:rPr lang="en-US" sz="2400" b="0" i="0">
              <a:solidFill>
                <a:srgbClr val="535049"/>
              </a:solidFill>
              <a:latin typeface="Museo Slab 500"/>
              <a:cs typeface="Museo Slab 500"/>
            </a:rPr>
            <a:t>Rate Calculator</a:t>
          </a:r>
        </a:p>
      </xdr:txBody>
    </xdr:sp>
    <xdr:clientData/>
  </xdr:twoCellAnchor>
  <xdr:twoCellAnchor>
    <xdr:from>
      <xdr:col>0</xdr:col>
      <xdr:colOff>8466</xdr:colOff>
      <xdr:row>5</xdr:row>
      <xdr:rowOff>71120</xdr:rowOff>
    </xdr:from>
    <xdr:to>
      <xdr:col>7</xdr:col>
      <xdr:colOff>0</xdr:colOff>
      <xdr:row>12</xdr:row>
      <xdr:rowOff>1</xdr:rowOff>
    </xdr:to>
    <xdr:sp macro="" textlink="">
      <xdr:nvSpPr>
        <xdr:cNvPr id="6" name="TextBox 5"/>
        <xdr:cNvSpPr txBox="1"/>
      </xdr:nvSpPr>
      <xdr:spPr>
        <a:xfrm>
          <a:off x="8466" y="985520"/>
          <a:ext cx="7672494" cy="1209041"/>
        </a:xfrm>
        <a:prstGeom prst="rect">
          <a:avLst/>
        </a:prstGeom>
        <a:solidFill>
          <a:schemeClr val="bg1"/>
        </a:solidFill>
        <a:ln w="9525" cmpd="sng">
          <a:noFill/>
        </a:ln>
        <a:effectLst/>
      </xdr:spPr>
      <xdr:txBody>
        <a:bodyPr vert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500" b="0" i="0" u="none" strike="noStrike" kern="0" cap="none" spc="0" normalizeH="0" baseline="0" noProof="0">
              <a:ln>
                <a:noFill/>
              </a:ln>
              <a:solidFill>
                <a:srgbClr val="535049"/>
              </a:solidFill>
              <a:effectLst/>
              <a:uLnTx/>
              <a:uFillTx/>
              <a:latin typeface="Museo Slab 500"/>
              <a:ea typeface="+mn-ea"/>
              <a:cs typeface="Museo Slab 500"/>
            </a:rPr>
            <a:t>How to Use this Calculator: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solidFill>
                <a:srgbClr val="535049"/>
              </a:solidFill>
              <a:effectLst/>
              <a:latin typeface="Museo Sans 300"/>
              <a:ea typeface="+mn-ea"/>
              <a:cs typeface="Museo Sans 300"/>
            </a:rPr>
            <a:t>     • Fill out each of the data fields below: Visitors, Leads per Month, and Markup.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solidFill>
                <a:srgbClr val="535049"/>
              </a:solidFill>
              <a:effectLst/>
              <a:latin typeface="Museo Sans 300"/>
              <a:ea typeface="+mn-ea"/>
              <a:cs typeface="Museo Sans 300"/>
            </a:rPr>
            <a:t>     • Review your Current Conversion Metrics.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535049"/>
            </a:solidFill>
            <a:effectLst/>
            <a:uLnTx/>
            <a:uFillTx/>
            <a:latin typeface="Museo Sans 300"/>
            <a:ea typeface="+mn-ea"/>
            <a:cs typeface="Museo Sans 30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535049"/>
              </a:solidFill>
              <a:effectLst/>
              <a:uLnTx/>
              <a:uFillTx/>
              <a:latin typeface="Museo Sans 300"/>
              <a:ea typeface="+mn-ea"/>
              <a:cs typeface="Museo Sans 300"/>
            </a:rPr>
            <a:t>     • Set New Goals for: Conversion Rate and Traffic.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535049"/>
              </a:solidFill>
              <a:effectLst/>
              <a:uLnTx/>
              <a:uFillTx/>
              <a:latin typeface="Museo Sans 300"/>
              <a:ea typeface="+mn-ea"/>
              <a:cs typeface="Museo Sans 300"/>
            </a:rPr>
            <a:t>     • </a:t>
          </a:r>
          <a:r>
            <a:rPr lang="en-US" sz="1000" b="0" i="0" baseline="0">
              <a:solidFill>
                <a:srgbClr val="535049"/>
              </a:solidFill>
              <a:effectLst/>
              <a:latin typeface="Museo Sans 300"/>
              <a:ea typeface="+mn-ea"/>
              <a:cs typeface="Museo Sans 300"/>
            </a:rPr>
            <a:t>Write Down 5 New Ideas on How You Could Achive Each Goal.</a:t>
          </a:r>
          <a:endParaRPr lang="en-US" sz="1000" b="0" i="0">
            <a:solidFill>
              <a:srgbClr val="535049"/>
            </a:solidFill>
            <a:effectLst/>
            <a:latin typeface="Museo Sans 300"/>
            <a:cs typeface="Museo Sans 300"/>
          </a:endParaRPr>
        </a:p>
      </xdr:txBody>
    </xdr:sp>
    <xdr:clientData/>
  </xdr:twoCellAnchor>
  <xdr:twoCellAnchor editAs="oneCell">
    <xdr:from>
      <xdr:col>0</xdr:col>
      <xdr:colOff>121919</xdr:colOff>
      <xdr:row>1</xdr:row>
      <xdr:rowOff>76200</xdr:rowOff>
    </xdr:from>
    <xdr:to>
      <xdr:col>2</xdr:col>
      <xdr:colOff>20692</xdr:colOff>
      <xdr:row>5</xdr:row>
      <xdr:rowOff>68580</xdr:rowOff>
    </xdr:to>
    <xdr:pic>
      <xdr:nvPicPr>
        <xdr:cNvPr id="2" name="Picture 1" descr="Groove Logo Flat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" y="266700"/>
          <a:ext cx="1948553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822960</xdr:colOff>
      <xdr:row>43</xdr:row>
      <xdr:rowOff>160021</xdr:rowOff>
    </xdr:from>
    <xdr:to>
      <xdr:col>5</xdr:col>
      <xdr:colOff>640080</xdr:colOff>
      <xdr:row>50</xdr:row>
      <xdr:rowOff>71597</xdr:rowOff>
    </xdr:to>
    <xdr:pic>
      <xdr:nvPicPr>
        <xdr:cNvPr id="7" name="Picture 6" descr="file-2390712066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8780" y="8625841"/>
          <a:ext cx="3543300" cy="1245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46"/>
  <sheetViews>
    <sheetView tabSelected="1" zoomScalePageLayoutView="125" workbookViewId="0">
      <selection activeCell="J10" sqref="J10"/>
    </sheetView>
  </sheetViews>
  <sheetFormatPr defaultColWidth="8.85546875" defaultRowHeight="15"/>
  <cols>
    <col min="1" max="1" width="12.7109375" customWidth="1"/>
    <col min="2" max="2" width="18" customWidth="1"/>
    <col min="3" max="3" width="12" customWidth="1"/>
    <col min="4" max="5" width="12.85546875" customWidth="1"/>
    <col min="6" max="6" width="17" customWidth="1"/>
    <col min="7" max="7" width="15.42578125" customWidth="1"/>
  </cols>
  <sheetData>
    <row r="1" spans="1:8">
      <c r="A1" s="4"/>
      <c r="B1" s="4"/>
      <c r="C1" s="4"/>
      <c r="D1" s="4"/>
      <c r="E1" s="4"/>
      <c r="F1" s="4"/>
      <c r="G1" s="4"/>
    </row>
    <row r="2" spans="1:8">
      <c r="A2" s="4"/>
      <c r="B2" s="4"/>
      <c r="C2" s="4"/>
      <c r="D2" s="4"/>
      <c r="E2" s="4"/>
      <c r="F2" s="4"/>
      <c r="G2" s="4"/>
      <c r="H2" s="4"/>
    </row>
    <row r="3" spans="1:8">
      <c r="A3" s="4"/>
      <c r="B3" s="4"/>
      <c r="C3" s="4"/>
      <c r="D3" s="4"/>
      <c r="E3" s="4"/>
      <c r="F3" s="4"/>
      <c r="G3" s="4"/>
      <c r="H3" s="4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/>
      <c r="C6" s="4"/>
      <c r="D6" s="4"/>
      <c r="E6" s="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  <row r="8" spans="1:8">
      <c r="A8" s="4"/>
      <c r="B8" s="4"/>
      <c r="C8" s="4"/>
      <c r="D8" s="4"/>
      <c r="E8" s="4"/>
      <c r="F8" s="4"/>
      <c r="G8" s="4"/>
      <c r="H8" s="4"/>
    </row>
    <row r="9" spans="1:8">
      <c r="A9" s="4"/>
      <c r="B9" s="4"/>
      <c r="C9" s="4"/>
      <c r="D9" s="4"/>
      <c r="E9" s="4"/>
      <c r="F9" s="4"/>
      <c r="G9" s="4"/>
      <c r="H9" s="4"/>
    </row>
    <row r="10" spans="1:8">
      <c r="A10" s="4"/>
      <c r="B10" s="4"/>
      <c r="C10" s="4"/>
      <c r="D10" s="4"/>
      <c r="E10" s="4"/>
      <c r="F10" s="4"/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3" spans="1:8" ht="20.25">
      <c r="A13" s="50" t="s">
        <v>5</v>
      </c>
      <c r="B13" s="51"/>
      <c r="C13" s="51"/>
      <c r="D13" s="52"/>
      <c r="E13" s="51"/>
      <c r="F13" s="51"/>
      <c r="G13" s="53"/>
    </row>
    <row r="14" spans="1:8">
      <c r="A14" s="12" t="s">
        <v>9</v>
      </c>
      <c r="B14" s="10"/>
      <c r="C14" s="10"/>
      <c r="D14" s="21">
        <v>10000</v>
      </c>
      <c r="E14" s="11" t="s">
        <v>3</v>
      </c>
      <c r="F14" s="9"/>
      <c r="G14" s="10"/>
    </row>
    <row r="15" spans="1:8">
      <c r="A15" s="12" t="s">
        <v>10</v>
      </c>
      <c r="B15" s="10"/>
      <c r="C15" s="10"/>
      <c r="D15" s="20">
        <v>199</v>
      </c>
      <c r="E15" s="11" t="s">
        <v>3</v>
      </c>
      <c r="F15" s="9"/>
      <c r="G15" s="10"/>
    </row>
    <row r="16" spans="1:8">
      <c r="A16" s="12" t="s">
        <v>16</v>
      </c>
      <c r="B16" s="10"/>
      <c r="C16" s="10"/>
      <c r="D16" s="18">
        <v>0.25</v>
      </c>
      <c r="E16" s="11" t="s">
        <v>3</v>
      </c>
      <c r="F16" s="9"/>
      <c r="G16" s="10"/>
    </row>
    <row r="17" spans="1:18">
      <c r="A17" s="12" t="s">
        <v>17</v>
      </c>
      <c r="B17" s="10"/>
      <c r="C17" s="10"/>
      <c r="D17" s="18">
        <v>0.33</v>
      </c>
      <c r="E17" s="11" t="s">
        <v>3</v>
      </c>
      <c r="F17" s="9"/>
      <c r="G17" s="10"/>
    </row>
    <row r="18" spans="1:18">
      <c r="A18" s="12" t="s">
        <v>8</v>
      </c>
      <c r="B18" s="10"/>
      <c r="C18" s="10"/>
      <c r="D18" s="19">
        <v>3000</v>
      </c>
      <c r="E18" s="11" t="s">
        <v>3</v>
      </c>
      <c r="F18" s="9"/>
      <c r="G18" s="10"/>
    </row>
    <row r="19" spans="1:18">
      <c r="A19" s="5"/>
      <c r="B19" s="5"/>
      <c r="C19" s="5"/>
      <c r="D19" s="5"/>
      <c r="E19" s="5"/>
      <c r="F19" s="5"/>
      <c r="G19" s="5"/>
    </row>
    <row r="20" spans="1:18" ht="20.25">
      <c r="A20" s="50" t="s">
        <v>6</v>
      </c>
      <c r="B20" s="51"/>
      <c r="C20" s="51"/>
      <c r="D20" s="52"/>
      <c r="E20" s="51"/>
      <c r="F20" s="51"/>
      <c r="G20" s="53"/>
    </row>
    <row r="21" spans="1:18">
      <c r="A21" s="15" t="s">
        <v>2</v>
      </c>
      <c r="B21" s="16"/>
      <c r="C21" s="16"/>
      <c r="D21" s="23">
        <f>SUM(D15/D14)</f>
        <v>1.9900000000000001E-2</v>
      </c>
      <c r="E21" s="17"/>
      <c r="F21" s="17"/>
      <c r="G21" s="17"/>
    </row>
    <row r="22" spans="1:18">
      <c r="A22" s="15" t="s">
        <v>12</v>
      </c>
      <c r="B22" s="16"/>
      <c r="C22" s="16"/>
      <c r="D22" s="22">
        <f>SUM(D15*D16)</f>
        <v>49.75</v>
      </c>
      <c r="E22" s="17"/>
      <c r="F22" s="17"/>
      <c r="G22" s="17"/>
    </row>
    <row r="23" spans="1:18">
      <c r="A23" s="15" t="s">
        <v>11</v>
      </c>
      <c r="B23" s="16"/>
      <c r="C23" s="16"/>
      <c r="D23" s="13">
        <f>SUM(D22*D17)</f>
        <v>16.4175</v>
      </c>
      <c r="E23" s="17"/>
      <c r="F23" s="17"/>
      <c r="G23" s="17"/>
    </row>
    <row r="24" spans="1:18">
      <c r="A24" s="15" t="s">
        <v>14</v>
      </c>
      <c r="B24" s="16"/>
      <c r="C24" s="16"/>
      <c r="D24" s="14">
        <f>SUM(D18*D23)</f>
        <v>49252.5</v>
      </c>
      <c r="E24" s="17"/>
      <c r="F24" s="17"/>
      <c r="G24" s="17"/>
    </row>
    <row r="26" spans="1:18" ht="20.25">
      <c r="A26" s="54" t="s">
        <v>18</v>
      </c>
      <c r="B26" s="55"/>
      <c r="C26" s="55"/>
      <c r="D26" s="55"/>
      <c r="E26" s="55"/>
      <c r="F26" s="55"/>
      <c r="G26" s="56"/>
    </row>
    <row r="27" spans="1:18">
      <c r="A27" s="24" t="s">
        <v>0</v>
      </c>
      <c r="B27" s="25" t="s">
        <v>1</v>
      </c>
      <c r="C27" s="25" t="s">
        <v>13</v>
      </c>
      <c r="D27" s="25" t="s">
        <v>15</v>
      </c>
      <c r="E27" s="25" t="s">
        <v>20</v>
      </c>
      <c r="F27" s="25" t="s">
        <v>4</v>
      </c>
      <c r="G27" s="26" t="s">
        <v>21</v>
      </c>
    </row>
    <row r="28" spans="1:18">
      <c r="A28" s="27">
        <f>D14</f>
        <v>10000</v>
      </c>
      <c r="B28" s="28">
        <f>D21</f>
        <v>1.9900000000000001E-2</v>
      </c>
      <c r="C28" s="29">
        <f>SUM(B28*A28*D16)</f>
        <v>49.75</v>
      </c>
      <c r="D28" s="30">
        <f>D18</f>
        <v>3000</v>
      </c>
      <c r="E28" s="31">
        <f>SUM(C28*D17)</f>
        <v>16.4175</v>
      </c>
      <c r="F28" s="30">
        <f>SUM(D28*E28)</f>
        <v>49252.5</v>
      </c>
      <c r="G28" s="32" t="s">
        <v>7</v>
      </c>
      <c r="R28" s="1"/>
    </row>
    <row r="29" spans="1:18">
      <c r="A29" s="33">
        <f>D14</f>
        <v>10000</v>
      </c>
      <c r="B29" s="34">
        <f>SUM(D21+0.002)</f>
        <v>2.1900000000000003E-2</v>
      </c>
      <c r="C29" s="35">
        <f>SUM(B29*A29*D16)</f>
        <v>54.750000000000007</v>
      </c>
      <c r="D29" s="36">
        <f>D18</f>
        <v>3000</v>
      </c>
      <c r="E29" s="37">
        <f>SUM(C29*D17)</f>
        <v>18.067500000000003</v>
      </c>
      <c r="F29" s="38">
        <f t="shared" ref="F29:F33" si="0">SUM(D29*E29)</f>
        <v>54202.500000000007</v>
      </c>
      <c r="G29" s="39">
        <f>SUM(F29-F28)</f>
        <v>4950.0000000000073</v>
      </c>
    </row>
    <row r="30" spans="1:18">
      <c r="A30" s="27">
        <f>D14</f>
        <v>10000</v>
      </c>
      <c r="B30" s="28">
        <f>SUM(D21+0.004)</f>
        <v>2.3900000000000001E-2</v>
      </c>
      <c r="C30" s="29">
        <f>SUM(B30*A30*D16)</f>
        <v>59.75</v>
      </c>
      <c r="D30" s="30">
        <f>D18</f>
        <v>3000</v>
      </c>
      <c r="E30" s="31">
        <f>SUM(C30*D17)</f>
        <v>19.717500000000001</v>
      </c>
      <c r="F30" s="30">
        <f t="shared" si="0"/>
        <v>59152.5</v>
      </c>
      <c r="G30" s="32">
        <f>SUM(F30-F28)</f>
        <v>9900</v>
      </c>
    </row>
    <row r="31" spans="1:18">
      <c r="A31" s="33">
        <f>D14</f>
        <v>10000</v>
      </c>
      <c r="B31" s="34">
        <f>SUM(D21+0.006)</f>
        <v>2.5899999999999999E-2</v>
      </c>
      <c r="C31" s="35">
        <f>SUM(B31*A31*D16)</f>
        <v>64.75</v>
      </c>
      <c r="D31" s="36">
        <f>D18</f>
        <v>3000</v>
      </c>
      <c r="E31" s="37">
        <f>SUM(C31*D17)</f>
        <v>21.3675</v>
      </c>
      <c r="F31" s="38">
        <f t="shared" si="0"/>
        <v>64102.5</v>
      </c>
      <c r="G31" s="39">
        <f>SUM(F31-F28)</f>
        <v>14850</v>
      </c>
    </row>
    <row r="32" spans="1:18">
      <c r="A32" s="27">
        <f>D14</f>
        <v>10000</v>
      </c>
      <c r="B32" s="28">
        <f>SUM(D21+0.008)</f>
        <v>2.7900000000000001E-2</v>
      </c>
      <c r="C32" s="29">
        <f>SUM(B32*A32*D16)</f>
        <v>69.75</v>
      </c>
      <c r="D32" s="30">
        <f>D18</f>
        <v>3000</v>
      </c>
      <c r="E32" s="31">
        <f>SUM(C32*D17)</f>
        <v>23.017500000000002</v>
      </c>
      <c r="F32" s="30">
        <f t="shared" si="0"/>
        <v>69052.5</v>
      </c>
      <c r="G32" s="32">
        <f>SUM(F32-F28)</f>
        <v>19800</v>
      </c>
    </row>
    <row r="33" spans="1:18">
      <c r="A33" s="40">
        <f>D14</f>
        <v>10000</v>
      </c>
      <c r="B33" s="41">
        <f>SUM(D21+0.01)</f>
        <v>2.9900000000000003E-2</v>
      </c>
      <c r="C33" s="42">
        <f>SUM(B33*A33*D16)</f>
        <v>74.750000000000014</v>
      </c>
      <c r="D33" s="43">
        <f>D18</f>
        <v>3000</v>
      </c>
      <c r="E33" s="44">
        <f>SUM(C33*D17)</f>
        <v>24.667500000000008</v>
      </c>
      <c r="F33" s="45">
        <f t="shared" si="0"/>
        <v>74002.500000000029</v>
      </c>
      <c r="G33" s="46">
        <f>SUM(F33-F28)</f>
        <v>24750.000000000029</v>
      </c>
    </row>
    <row r="34" spans="1:18">
      <c r="A34" s="5"/>
      <c r="B34" s="5"/>
      <c r="C34" s="5"/>
      <c r="D34" s="5"/>
      <c r="E34" s="5"/>
      <c r="F34" s="5"/>
      <c r="G34" s="5"/>
      <c r="R34" s="2"/>
    </row>
    <row r="35" spans="1:18" ht="20.25">
      <c r="A35" s="54" t="s">
        <v>19</v>
      </c>
      <c r="B35" s="55"/>
      <c r="C35" s="55"/>
      <c r="D35" s="55"/>
      <c r="E35" s="55"/>
      <c r="F35" s="55"/>
      <c r="G35" s="56"/>
    </row>
    <row r="36" spans="1:18">
      <c r="A36" s="24" t="s">
        <v>0</v>
      </c>
      <c r="B36" s="25" t="s">
        <v>1</v>
      </c>
      <c r="C36" s="25" t="s">
        <v>13</v>
      </c>
      <c r="D36" s="25" t="s">
        <v>15</v>
      </c>
      <c r="E36" s="25" t="s">
        <v>20</v>
      </c>
      <c r="F36" s="25" t="s">
        <v>4</v>
      </c>
      <c r="G36" s="26" t="s">
        <v>21</v>
      </c>
    </row>
    <row r="37" spans="1:18">
      <c r="A37" s="27">
        <f>D14</f>
        <v>10000</v>
      </c>
      <c r="B37" s="28">
        <f>D21</f>
        <v>1.9900000000000001E-2</v>
      </c>
      <c r="C37" s="29">
        <f>SUM(B37*A37)*D16</f>
        <v>49.75</v>
      </c>
      <c r="D37" s="30">
        <f>D18</f>
        <v>3000</v>
      </c>
      <c r="E37" s="31">
        <f>SUM(C37*D17)</f>
        <v>16.4175</v>
      </c>
      <c r="F37" s="30">
        <f>SUM(D37*E37)</f>
        <v>49252.5</v>
      </c>
      <c r="G37" s="32" t="s">
        <v>7</v>
      </c>
      <c r="R37" s="3"/>
    </row>
    <row r="38" spans="1:18">
      <c r="A38" s="33">
        <f>SUM(D14*1.05)</f>
        <v>10500</v>
      </c>
      <c r="B38" s="34">
        <f>D21</f>
        <v>1.9900000000000001E-2</v>
      </c>
      <c r="C38" s="35">
        <f>SUM(B38*A38)*D16</f>
        <v>52.237500000000004</v>
      </c>
      <c r="D38" s="36">
        <f>D18</f>
        <v>3000</v>
      </c>
      <c r="E38" s="47">
        <f>SUM(C38*D17)</f>
        <v>17.238375000000001</v>
      </c>
      <c r="F38" s="38">
        <f t="shared" ref="F38:F42" si="1">SUM(D38*E38)</f>
        <v>51715.125000000007</v>
      </c>
      <c r="G38" s="39">
        <f>SUM(F38-F37)</f>
        <v>2462.6250000000073</v>
      </c>
    </row>
    <row r="39" spans="1:18">
      <c r="A39" s="27">
        <f>SUM(D14*1.1)</f>
        <v>11000</v>
      </c>
      <c r="B39" s="28">
        <f>D21</f>
        <v>1.9900000000000001E-2</v>
      </c>
      <c r="C39" s="29">
        <f>SUM(B39*A39)*D16</f>
        <v>54.725000000000001</v>
      </c>
      <c r="D39" s="30">
        <f>D18</f>
        <v>3000</v>
      </c>
      <c r="E39" s="31">
        <f>SUM(C39*D17)</f>
        <v>18.059250000000002</v>
      </c>
      <c r="F39" s="30">
        <f t="shared" si="1"/>
        <v>54177.750000000007</v>
      </c>
      <c r="G39" s="32">
        <f>SUM(F39-F37)</f>
        <v>4925.2500000000073</v>
      </c>
    </row>
    <row r="40" spans="1:18">
      <c r="A40" s="33">
        <f>SUM(D14*1.25)</f>
        <v>12500</v>
      </c>
      <c r="B40" s="34">
        <f>D21</f>
        <v>1.9900000000000001E-2</v>
      </c>
      <c r="C40" s="35">
        <f>SUM(B40*A40)*D16</f>
        <v>62.1875</v>
      </c>
      <c r="D40" s="36">
        <f>D18</f>
        <v>3000</v>
      </c>
      <c r="E40" s="47">
        <f>SUM(C40*D17)</f>
        <v>20.521875000000001</v>
      </c>
      <c r="F40" s="38">
        <f t="shared" si="1"/>
        <v>61565.625000000007</v>
      </c>
      <c r="G40" s="39">
        <f>SUM(F40-F37)</f>
        <v>12313.125000000007</v>
      </c>
    </row>
    <row r="41" spans="1:18">
      <c r="A41" s="27">
        <f>SUM(D14*1.3)</f>
        <v>13000</v>
      </c>
      <c r="B41" s="28">
        <f>D21</f>
        <v>1.9900000000000001E-2</v>
      </c>
      <c r="C41" s="29">
        <f>SUM(B41*A41)*D16</f>
        <v>64.674999999999997</v>
      </c>
      <c r="D41" s="30">
        <f>D18</f>
        <v>3000</v>
      </c>
      <c r="E41" s="31">
        <f>SUM(C41*D17)</f>
        <v>21.342749999999999</v>
      </c>
      <c r="F41" s="30">
        <f t="shared" si="1"/>
        <v>64028.249999999993</v>
      </c>
      <c r="G41" s="32">
        <f>SUM(F41-F37)</f>
        <v>14775.749999999993</v>
      </c>
    </row>
    <row r="42" spans="1:18">
      <c r="A42" s="40">
        <f>SUM(D14*1.5)</f>
        <v>15000</v>
      </c>
      <c r="B42" s="41">
        <f>D21</f>
        <v>1.9900000000000001E-2</v>
      </c>
      <c r="C42" s="42">
        <f>SUM(B42*A42)*D16</f>
        <v>74.625</v>
      </c>
      <c r="D42" s="43">
        <f>D18</f>
        <v>3000</v>
      </c>
      <c r="E42" s="48">
        <f>SUM(C42*D17)</f>
        <v>24.626250000000002</v>
      </c>
      <c r="F42" s="45">
        <f t="shared" si="1"/>
        <v>73878.75</v>
      </c>
      <c r="G42" s="46">
        <f>SUM(F42-F37)</f>
        <v>24626.25</v>
      </c>
    </row>
    <row r="43" spans="1:18">
      <c r="A43" s="6"/>
      <c r="B43" s="7"/>
      <c r="C43" s="6"/>
      <c r="D43" s="8"/>
      <c r="E43" s="8"/>
      <c r="F43" s="8"/>
      <c r="G43" s="8"/>
    </row>
    <row r="44" spans="1:18">
      <c r="A44" s="6"/>
      <c r="B44" s="7"/>
      <c r="C44" s="6"/>
      <c r="D44" s="8"/>
      <c r="E44" s="8"/>
      <c r="F44" s="8"/>
      <c r="G44" s="8"/>
    </row>
    <row r="45" spans="1:18">
      <c r="A45" s="6"/>
      <c r="B45" s="7"/>
      <c r="C45" s="6"/>
      <c r="D45" s="8"/>
      <c r="E45" s="8"/>
      <c r="F45" s="8"/>
      <c r="G45" s="8"/>
    </row>
    <row r="46" spans="1:18">
      <c r="A46" s="6"/>
      <c r="B46" s="7"/>
      <c r="C46" s="6"/>
      <c r="D46" s="49" t="s">
        <v>22</v>
      </c>
      <c r="E46" s="49"/>
      <c r="F46" s="49"/>
      <c r="G46" s="49"/>
      <c r="H46" s="49"/>
      <c r="I46" s="49"/>
      <c r="J46" s="49"/>
    </row>
  </sheetData>
  <mergeCells count="5">
    <mergeCell ref="D46:J46"/>
    <mergeCell ref="A13:G13"/>
    <mergeCell ref="A20:G20"/>
    <mergeCell ref="A26:G26"/>
    <mergeCell ref="A35:G35"/>
  </mergeCells>
  <phoneticPr fontId="11" type="noConversion"/>
  <pageMargins left="0.25" right="0.25" top="0.25" bottom="0.25" header="0.3" footer="0.25"/>
  <pageSetup scale="87" orientation="portrait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Conversion Rate Calculator</vt:lpstr>
      <vt:lpstr>'Conversion Rate Calculator'!Print_Area</vt:lpstr>
    </vt:vector>
  </TitlesOfParts>
  <Company>Groove Commerce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E Giffin</dc:creator>
  <cp:lastModifiedBy>Admin</cp:lastModifiedBy>
  <cp:lastPrinted>2014-04-15T19:50:34Z</cp:lastPrinted>
  <dcterms:created xsi:type="dcterms:W3CDTF">2009-04-14T12:39:28Z</dcterms:created>
  <dcterms:modified xsi:type="dcterms:W3CDTF">2015-02-23T08:29:13Z</dcterms:modified>
</cp:coreProperties>
</file>